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liding\Coaching\"/>
    </mc:Choice>
  </mc:AlternateContent>
  <bookViews>
    <workbookView xWindow="240" yWindow="150" windowWidth="20115" windowHeight="79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6" i="1" l="1"/>
  <c r="G8" i="1"/>
  <c r="F8" i="1"/>
  <c r="E5" i="1" l="1"/>
  <c r="E7" i="1"/>
  <c r="G9" i="1" l="1"/>
  <c r="F9" i="1"/>
  <c r="G7" i="1"/>
  <c r="G2" i="1"/>
  <c r="F2" i="1"/>
  <c r="G3" i="1"/>
  <c r="F3" i="1"/>
  <c r="F5" i="1" l="1"/>
  <c r="G5" i="1"/>
  <c r="F7" i="1"/>
  <c r="G10" i="1" l="1"/>
  <c r="F10" i="1"/>
  <c r="F11" i="1" s="1"/>
  <c r="G13" i="1"/>
  <c r="F13" i="1"/>
  <c r="F12" i="1" l="1"/>
  <c r="F15" i="1" s="1"/>
  <c r="F16" i="1" s="1"/>
  <c r="G11" i="1"/>
  <c r="G12" i="1" s="1"/>
  <c r="G15" i="1" s="1"/>
  <c r="G16" i="1" s="1"/>
  <c r="G17" i="1" l="1"/>
  <c r="G14" i="1"/>
  <c r="F14" i="1"/>
  <c r="F17" i="1"/>
  <c r="F18" i="1" l="1"/>
  <c r="G18" i="1"/>
  <c r="F19" i="1"/>
  <c r="G19" i="1"/>
</calcChain>
</file>

<file path=xl/sharedStrings.xml><?xml version="1.0" encoding="utf-8"?>
<sst xmlns="http://schemas.openxmlformats.org/spreadsheetml/2006/main" count="54" uniqueCount="51">
  <si>
    <t>Dc</t>
  </si>
  <si>
    <t>Dist Inward</t>
  </si>
  <si>
    <t>Dg</t>
  </si>
  <si>
    <t>Symb</t>
  </si>
  <si>
    <t>Formula</t>
  </si>
  <si>
    <t>Value</t>
  </si>
  <si>
    <t>Wind</t>
  </si>
  <si>
    <t>W</t>
  </si>
  <si>
    <t>Tc.W</t>
  </si>
  <si>
    <t>TrackIn</t>
  </si>
  <si>
    <t>Tri</t>
  </si>
  <si>
    <t>TrackOut</t>
  </si>
  <si>
    <t>Tro</t>
  </si>
  <si>
    <t>WindDir</t>
  </si>
  <si>
    <t>Wd</t>
  </si>
  <si>
    <t>Dist in Climb In</t>
  </si>
  <si>
    <t>AirSpeed</t>
  </si>
  <si>
    <t>Va</t>
  </si>
  <si>
    <t>GS</t>
  </si>
  <si>
    <t>Rate of Climb</t>
  </si>
  <si>
    <t>RoC</t>
  </si>
  <si>
    <t>Time in Climb</t>
  </si>
  <si>
    <t>Tc</t>
  </si>
  <si>
    <t>dH/RoC</t>
  </si>
  <si>
    <t>D</t>
  </si>
  <si>
    <t>HeightNeeded</t>
  </si>
  <si>
    <t>dH</t>
  </si>
  <si>
    <t>Tg</t>
  </si>
  <si>
    <t>Time In Glide</t>
  </si>
  <si>
    <t>Glide Slope (air)</t>
  </si>
  <si>
    <t>Dg-Dc</t>
  </si>
  <si>
    <t>D/(Va+W)</t>
  </si>
  <si>
    <t>Dg(1-W/Vg)/GS</t>
  </si>
  <si>
    <t>HeightNeeded Ex</t>
  </si>
  <si>
    <t>dHe</t>
  </si>
  <si>
    <t>Percentage</t>
  </si>
  <si>
    <t>Total Time</t>
  </si>
  <si>
    <t>T</t>
  </si>
  <si>
    <t>In Bound</t>
  </si>
  <si>
    <t>Out Bound</t>
  </si>
  <si>
    <t>Std Unit</t>
  </si>
  <si>
    <t>Time Taken</t>
  </si>
  <si>
    <t>Tc+Tg</t>
  </si>
  <si>
    <t>W/(RoC.GS).dH/RoC</t>
  </si>
  <si>
    <t>Time Saved</t>
  </si>
  <si>
    <t>Dist In/Out</t>
  </si>
  <si>
    <t>Const m/s</t>
  </si>
  <si>
    <t>Const Ratio</t>
  </si>
  <si>
    <t>Const Kts</t>
  </si>
  <si>
    <t>Const deg</t>
  </si>
  <si>
    <t>Const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</si>
</sst>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0" fillId="6" borderId="2" xfId="0" applyFill="1" applyBorder="1"/>
    <xf numFmtId="0" fontId="2" fillId="2" borderId="4" xfId="0" applyFont="1" applyFill="1" applyBorder="1"/>
    <xf numFmtId="0" fontId="0" fillId="6" borderId="0" xfId="0" applyFill="1" applyBorder="1"/>
    <xf numFmtId="0" fontId="2" fillId="2" borderId="6" xfId="0" applyFont="1" applyFill="1" applyBorder="1"/>
    <xf numFmtId="0" fontId="0" fillId="6" borderId="7" xfId="0" applyFill="1" applyBorder="1"/>
    <xf numFmtId="0" fontId="0" fillId="2" borderId="2" xfId="0" applyFill="1" applyBorder="1"/>
    <xf numFmtId="0" fontId="0" fillId="5" borderId="2" xfId="0" applyFill="1" applyBorder="1"/>
    <xf numFmtId="1" fontId="0" fillId="5" borderId="2" xfId="0" applyNumberFormat="1" applyFill="1" applyBorder="1"/>
    <xf numFmtId="1" fontId="0" fillId="5" borderId="3" xfId="0" applyNumberFormat="1" applyFill="1" applyBorder="1"/>
    <xf numFmtId="0" fontId="0" fillId="2" borderId="0" xfId="0" applyFill="1" applyBorder="1"/>
    <xf numFmtId="0" fontId="0" fillId="5" borderId="0" xfId="0" applyFill="1" applyBorder="1"/>
    <xf numFmtId="1" fontId="0" fillId="5" borderId="0" xfId="0" applyNumberFormat="1" applyFill="1" applyBorder="1"/>
    <xf numFmtId="1" fontId="0" fillId="5" borderId="5" xfId="0" applyNumberFormat="1" applyFill="1" applyBorder="1"/>
    <xf numFmtId="0" fontId="0" fillId="2" borderId="7" xfId="0" applyFill="1" applyBorder="1"/>
    <xf numFmtId="1" fontId="0" fillId="5" borderId="7" xfId="0" applyNumberFormat="1" applyFill="1" applyBorder="1"/>
    <xf numFmtId="1" fontId="0" fillId="5" borderId="8" xfId="0" applyNumberFormat="1" applyFill="1" applyBorder="1"/>
    <xf numFmtId="0" fontId="0" fillId="5" borderId="3" xfId="0" applyFill="1" applyBorder="1"/>
    <xf numFmtId="2" fontId="0" fillId="5" borderId="0" xfId="0" applyNumberFormat="1" applyFill="1" applyBorder="1"/>
    <xf numFmtId="2" fontId="0" fillId="5" borderId="5" xfId="0" applyNumberFormat="1" applyFill="1" applyBorder="1"/>
    <xf numFmtId="0" fontId="0" fillId="5" borderId="5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8" xfId="0" applyFill="1" applyBorder="1"/>
    <xf numFmtId="2" fontId="0" fillId="6" borderId="0" xfId="0" applyNumberFormat="1" applyFill="1" applyBorder="1"/>
    <xf numFmtId="164" fontId="0" fillId="6" borderId="7" xfId="0" applyNumberFormat="1" applyFill="1" applyBorder="1"/>
    <xf numFmtId="164" fontId="0" fillId="5" borderId="7" xfId="0" applyNumberFormat="1" applyFill="1" applyBorder="1"/>
    <xf numFmtId="164" fontId="0" fillId="5" borderId="8" xfId="0" applyNumberFormat="1" applyFill="1" applyBorder="1"/>
    <xf numFmtId="0" fontId="2" fillId="4" borderId="2" xfId="0" applyFont="1" applyFill="1" applyBorder="1"/>
    <xf numFmtId="21" fontId="2" fillId="4" borderId="2" xfId="0" applyNumberFormat="1" applyFont="1" applyFill="1" applyBorder="1"/>
    <xf numFmtId="21" fontId="2" fillId="4" borderId="3" xfId="0" applyNumberFormat="1" applyFont="1" applyFill="1" applyBorder="1"/>
    <xf numFmtId="0" fontId="2" fillId="4" borderId="0" xfId="0" applyFont="1" applyFill="1" applyBorder="1"/>
    <xf numFmtId="21" fontId="2" fillId="4" borderId="0" xfId="0" applyNumberFormat="1" applyFont="1" applyFill="1" applyBorder="1"/>
    <xf numFmtId="21" fontId="2" fillId="4" borderId="5" xfId="0" applyNumberFormat="1" applyFont="1" applyFill="1" applyBorder="1"/>
    <xf numFmtId="0" fontId="2" fillId="4" borderId="7" xfId="0" applyFont="1" applyFill="1" applyBorder="1"/>
    <xf numFmtId="9" fontId="2" fillId="4" borderId="7" xfId="1" applyFont="1" applyFill="1" applyBorder="1"/>
    <xf numFmtId="9" fontId="2" fillId="4" borderId="8" xfId="1" applyFont="1" applyFill="1" applyBorder="1"/>
    <xf numFmtId="0" fontId="0" fillId="3" borderId="2" xfId="0" applyFill="1" applyBorder="1" applyProtection="1">
      <protection locked="0"/>
    </xf>
    <xf numFmtId="0" fontId="0" fillId="3" borderId="0" xfId="0" applyFill="1" applyBorder="1" applyProtection="1">
      <protection locked="0"/>
    </xf>
    <xf numFmtId="164" fontId="0" fillId="3" borderId="7" xfId="0" applyNumberFormat="1" applyFill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5" sqref="D5"/>
    </sheetView>
  </sheetViews>
  <sheetFormatPr defaultRowHeight="15" x14ac:dyDescent="0.25"/>
  <cols>
    <col min="1" max="1" width="20.7109375" customWidth="1"/>
    <col min="3" max="3" width="16.42578125" customWidth="1"/>
    <col min="5" max="5" width="10" customWidth="1"/>
    <col min="6" max="7" width="12.28515625" customWidth="1"/>
  </cols>
  <sheetData>
    <row r="1" spans="1:7" ht="19.5" thickBot="1" x14ac:dyDescent="0.35">
      <c r="A1" s="1"/>
      <c r="B1" s="1" t="s">
        <v>3</v>
      </c>
      <c r="C1" s="1" t="s">
        <v>4</v>
      </c>
      <c r="D1" s="1" t="s">
        <v>5</v>
      </c>
      <c r="E1" s="1" t="s">
        <v>40</v>
      </c>
      <c r="F1" s="1" t="s">
        <v>38</v>
      </c>
      <c r="G1" s="1" t="s">
        <v>39</v>
      </c>
    </row>
    <row r="2" spans="1:7" ht="18.75" x14ac:dyDescent="0.3">
      <c r="A2" s="2" t="s">
        <v>45</v>
      </c>
      <c r="B2" s="8" t="s">
        <v>2</v>
      </c>
      <c r="C2" s="23" t="s">
        <v>50</v>
      </c>
      <c r="D2" s="39">
        <v>10000</v>
      </c>
      <c r="E2" s="3"/>
      <c r="F2" s="9">
        <f>D2</f>
        <v>10000</v>
      </c>
      <c r="G2" s="19">
        <f>D2</f>
        <v>10000</v>
      </c>
    </row>
    <row r="3" spans="1:7" ht="18.75" x14ac:dyDescent="0.3">
      <c r="A3" s="4" t="s">
        <v>9</v>
      </c>
      <c r="B3" s="12" t="s">
        <v>10</v>
      </c>
      <c r="C3" s="24" t="s">
        <v>49</v>
      </c>
      <c r="D3" s="40">
        <v>0</v>
      </c>
      <c r="E3" s="5"/>
      <c r="F3" s="20">
        <f>D3*PI()/180</f>
        <v>0</v>
      </c>
      <c r="G3" s="21">
        <f>D4*PI()/180</f>
        <v>3.1415926535897931</v>
      </c>
    </row>
    <row r="4" spans="1:7" ht="18.75" x14ac:dyDescent="0.3">
      <c r="A4" s="4" t="s">
        <v>11</v>
      </c>
      <c r="B4" s="12" t="s">
        <v>12</v>
      </c>
      <c r="C4" s="24" t="s">
        <v>49</v>
      </c>
      <c r="D4" s="40">
        <v>180</v>
      </c>
      <c r="E4" s="5"/>
      <c r="F4" s="20"/>
      <c r="G4" s="21"/>
    </row>
    <row r="5" spans="1:7" ht="18.75" x14ac:dyDescent="0.3">
      <c r="A5" s="4" t="s">
        <v>6</v>
      </c>
      <c r="B5" s="12" t="s">
        <v>7</v>
      </c>
      <c r="C5" s="24" t="s">
        <v>48</v>
      </c>
      <c r="D5" s="40">
        <v>15</v>
      </c>
      <c r="E5" s="26">
        <f>D5*1852/3600</f>
        <v>7.7166666666666668</v>
      </c>
      <c r="F5" s="20">
        <f>E5*COS(E6-F3)</f>
        <v>-7.7166666666666668</v>
      </c>
      <c r="G5" s="21">
        <f>E5*COS(E6-G3)</f>
        <v>7.7166666666666668</v>
      </c>
    </row>
    <row r="6" spans="1:7" ht="18.75" x14ac:dyDescent="0.3">
      <c r="A6" s="4" t="s">
        <v>13</v>
      </c>
      <c r="B6" s="12" t="s">
        <v>14</v>
      </c>
      <c r="C6" s="24" t="s">
        <v>49</v>
      </c>
      <c r="D6" s="40">
        <v>0</v>
      </c>
      <c r="E6" s="26">
        <f>MOD((D6+180),360)*PI()/180</f>
        <v>3.1415926535897931</v>
      </c>
      <c r="F6" s="20"/>
      <c r="G6" s="21"/>
    </row>
    <row r="7" spans="1:7" ht="18.75" x14ac:dyDescent="0.3">
      <c r="A7" s="4" t="s">
        <v>16</v>
      </c>
      <c r="B7" s="12" t="s">
        <v>17</v>
      </c>
      <c r="C7" s="24" t="s">
        <v>48</v>
      </c>
      <c r="D7" s="40">
        <v>80</v>
      </c>
      <c r="E7" s="26">
        <f>D7*1852/3600</f>
        <v>41.155555555555559</v>
      </c>
      <c r="F7" s="20">
        <f>E7</f>
        <v>41.155555555555559</v>
      </c>
      <c r="G7" s="21">
        <f>E7</f>
        <v>41.155555555555559</v>
      </c>
    </row>
    <row r="8" spans="1:7" ht="18.75" x14ac:dyDescent="0.3">
      <c r="A8" s="4" t="s">
        <v>29</v>
      </c>
      <c r="B8" s="12" t="s">
        <v>18</v>
      </c>
      <c r="C8" s="24" t="s">
        <v>47</v>
      </c>
      <c r="D8" s="40">
        <v>40</v>
      </c>
      <c r="E8" s="5"/>
      <c r="F8" s="13">
        <f>D8</f>
        <v>40</v>
      </c>
      <c r="G8" s="22">
        <f>D8</f>
        <v>40</v>
      </c>
    </row>
    <row r="9" spans="1:7" ht="19.5" thickBot="1" x14ac:dyDescent="0.35">
      <c r="A9" s="6" t="s">
        <v>19</v>
      </c>
      <c r="B9" s="16" t="s">
        <v>20</v>
      </c>
      <c r="C9" s="25" t="s">
        <v>46</v>
      </c>
      <c r="D9" s="41">
        <v>1.5</v>
      </c>
      <c r="E9" s="27"/>
      <c r="F9" s="28">
        <f>D9</f>
        <v>1.5</v>
      </c>
      <c r="G9" s="29">
        <f>D9</f>
        <v>1.5</v>
      </c>
    </row>
    <row r="10" spans="1:7" ht="18.75" x14ac:dyDescent="0.3">
      <c r="A10" s="2" t="s">
        <v>25</v>
      </c>
      <c r="B10" s="8" t="s">
        <v>26</v>
      </c>
      <c r="C10" s="23" t="s">
        <v>32</v>
      </c>
      <c r="D10" s="3"/>
      <c r="E10" s="3"/>
      <c r="F10" s="10">
        <f>F2/(1+F5/F7)/F8 +G2/(1+G5/G7)/G8</f>
        <v>518.21862348178138</v>
      </c>
      <c r="G10" s="11">
        <f>F2/(1+F5/F7)/F8 +G2/(1+G5/G7)/G8</f>
        <v>518.21862348178138</v>
      </c>
    </row>
    <row r="11" spans="1:7" ht="18.75" x14ac:dyDescent="0.3">
      <c r="A11" s="4" t="s">
        <v>33</v>
      </c>
      <c r="B11" s="12" t="s">
        <v>34</v>
      </c>
      <c r="C11" s="24" t="s">
        <v>43</v>
      </c>
      <c r="D11" s="5"/>
      <c r="E11" s="5"/>
      <c r="F11" s="14">
        <f>-F5/(F9*F8)*F10/F9</f>
        <v>44.432448642974968</v>
      </c>
      <c r="G11" s="15">
        <f>-G5/(G9*G8)*G10/G9</f>
        <v>-44.432448642974968</v>
      </c>
    </row>
    <row r="12" spans="1:7" ht="18.75" x14ac:dyDescent="0.3">
      <c r="A12" s="4" t="s">
        <v>21</v>
      </c>
      <c r="B12" s="12" t="s">
        <v>22</v>
      </c>
      <c r="C12" s="24" t="s">
        <v>23</v>
      </c>
      <c r="D12" s="5"/>
      <c r="E12" s="5"/>
      <c r="F12" s="14">
        <f>(F10+ F11)/F9</f>
        <v>375.10071474983755</v>
      </c>
      <c r="G12" s="15">
        <f>(G10+ G11)/G9</f>
        <v>315.8574498925376</v>
      </c>
    </row>
    <row r="13" spans="1:7" ht="18.75" x14ac:dyDescent="0.3">
      <c r="A13" s="4" t="s">
        <v>28</v>
      </c>
      <c r="B13" s="12" t="s">
        <v>27</v>
      </c>
      <c r="C13" s="24" t="s">
        <v>31</v>
      </c>
      <c r="D13" s="5"/>
      <c r="E13" s="5"/>
      <c r="F13" s="14">
        <f>F2/(F7+F5)</f>
        <v>299.0529988370161</v>
      </c>
      <c r="G13" s="15">
        <f>G2/(G7+G5)</f>
        <v>204.61520973058995</v>
      </c>
    </row>
    <row r="14" spans="1:7" ht="18.75" x14ac:dyDescent="0.3">
      <c r="A14" s="4" t="s">
        <v>36</v>
      </c>
      <c r="B14" s="12" t="s">
        <v>37</v>
      </c>
      <c r="C14" s="24" t="s">
        <v>42</v>
      </c>
      <c r="D14" s="5"/>
      <c r="E14" s="5"/>
      <c r="F14" s="14">
        <f>F12+F13</f>
        <v>674.15371358685366</v>
      </c>
      <c r="G14" s="15">
        <f>G12+G13</f>
        <v>520.47265962312758</v>
      </c>
    </row>
    <row r="15" spans="1:7" ht="18.75" x14ac:dyDescent="0.3">
      <c r="A15" s="4" t="s">
        <v>15</v>
      </c>
      <c r="B15" s="12" t="s">
        <v>0</v>
      </c>
      <c r="C15" s="24" t="s">
        <v>8</v>
      </c>
      <c r="D15" s="5"/>
      <c r="E15" s="5"/>
      <c r="F15" s="14">
        <f>F5*F12</f>
        <v>-2894.5271821529132</v>
      </c>
      <c r="G15" s="15">
        <f>G5*G12</f>
        <v>2437.3666550040821</v>
      </c>
    </row>
    <row r="16" spans="1:7" ht="19.5" thickBot="1" x14ac:dyDescent="0.35">
      <c r="A16" s="6" t="s">
        <v>1</v>
      </c>
      <c r="B16" s="16" t="s">
        <v>24</v>
      </c>
      <c r="C16" s="25" t="s">
        <v>30</v>
      </c>
      <c r="D16" s="7"/>
      <c r="E16" s="7"/>
      <c r="F16" s="17">
        <f>F2-F15</f>
        <v>12894.527182152913</v>
      </c>
      <c r="G16" s="18">
        <f>G2-G15</f>
        <v>7562.6333449959184</v>
      </c>
    </row>
    <row r="17" spans="1:7" ht="18.75" x14ac:dyDescent="0.3">
      <c r="A17" s="2" t="s">
        <v>41</v>
      </c>
      <c r="B17" s="8"/>
      <c r="C17" s="23"/>
      <c r="D17" s="30"/>
      <c r="E17" s="30"/>
      <c r="F17" s="31">
        <f>TIME(0,0,F13+F12)</f>
        <v>7.8009259259259256E-3</v>
      </c>
      <c r="G17" s="32">
        <f>TIME(0,0,G13+G12)</f>
        <v>6.0185185185185177E-3</v>
      </c>
    </row>
    <row r="18" spans="1:7" ht="18.75" x14ac:dyDescent="0.3">
      <c r="A18" s="4" t="s">
        <v>44</v>
      </c>
      <c r="B18" s="12"/>
      <c r="C18" s="24"/>
      <c r="D18" s="33"/>
      <c r="E18" s="33"/>
      <c r="F18" s="34">
        <f>G17-F17</f>
        <v>-1.7824074074074079E-3</v>
      </c>
      <c r="G18" s="35">
        <f>F17-G17</f>
        <v>1.7824074074074079E-3</v>
      </c>
    </row>
    <row r="19" spans="1:7" ht="19.5" thickBot="1" x14ac:dyDescent="0.35">
      <c r="A19" s="6" t="s">
        <v>35</v>
      </c>
      <c r="B19" s="16"/>
      <c r="C19" s="25"/>
      <c r="D19" s="36"/>
      <c r="E19" s="36"/>
      <c r="F19" s="37">
        <f>(G14-F14)/G14</f>
        <v>-0.29527209762565815</v>
      </c>
      <c r="G19" s="38">
        <f>(F14-G14)/G14</f>
        <v>0.29527209762565815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Reed Elsevier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Johnston</dc:creator>
  <cp:lastModifiedBy>Ed W. Johnston</cp:lastModifiedBy>
  <dcterms:created xsi:type="dcterms:W3CDTF">2013-11-07T09:02:50Z</dcterms:created>
  <dcterms:modified xsi:type="dcterms:W3CDTF">2013-11-16T11:15:22Z</dcterms:modified>
</cp:coreProperties>
</file>